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525" windowWidth="15015" windowHeight="7365"/>
  </bookViews>
  <sheets>
    <sheet name="Универсальный отчет" sheetId="1" r:id="rId1"/>
  </sheets>
  <calcPr calcId="125725"/>
</workbook>
</file>

<file path=xl/calcChain.xml><?xml version="1.0" encoding="utf-8"?>
<calcChain xmlns="http://schemas.openxmlformats.org/spreadsheetml/2006/main">
  <c r="D72" i="1"/>
  <c r="D76"/>
  <c r="D67"/>
  <c r="D61"/>
  <c r="D52"/>
  <c r="D49"/>
  <c r="D42"/>
  <c r="D38"/>
  <c r="D33"/>
  <c r="D23"/>
  <c r="D17"/>
  <c r="D14"/>
  <c r="D5"/>
  <c r="H76"/>
  <c r="G76"/>
  <c r="I76" s="1"/>
  <c r="E76"/>
  <c r="H72"/>
  <c r="G72"/>
  <c r="E72"/>
  <c r="J72" s="1"/>
  <c r="H67"/>
  <c r="J67" s="1"/>
  <c r="G67"/>
  <c r="E67"/>
  <c r="H61"/>
  <c r="I61" s="1"/>
  <c r="G61"/>
  <c r="E61"/>
  <c r="I52"/>
  <c r="H52"/>
  <c r="G52"/>
  <c r="E52"/>
  <c r="J52" s="1"/>
  <c r="H49"/>
  <c r="I49" s="1"/>
  <c r="G49"/>
  <c r="E49"/>
  <c r="F49" s="1"/>
  <c r="H42"/>
  <c r="G42"/>
  <c r="I42" s="1"/>
  <c r="E42"/>
  <c r="H38"/>
  <c r="J38" s="1"/>
  <c r="G38"/>
  <c r="E38"/>
  <c r="E33"/>
  <c r="G33"/>
  <c r="H33"/>
  <c r="E23"/>
  <c r="F23" s="1"/>
  <c r="G23"/>
  <c r="H23"/>
  <c r="E17"/>
  <c r="G17"/>
  <c r="H17"/>
  <c r="E14"/>
  <c r="G14"/>
  <c r="H14"/>
  <c r="E5"/>
  <c r="E78" s="1"/>
  <c r="G5"/>
  <c r="G78" s="1"/>
  <c r="H5"/>
  <c r="H78" s="1"/>
  <c r="J7"/>
  <c r="J8"/>
  <c r="J9"/>
  <c r="J10"/>
  <c r="J11"/>
  <c r="J12"/>
  <c r="J13"/>
  <c r="J15"/>
  <c r="J16"/>
  <c r="J19"/>
  <c r="J20"/>
  <c r="J21"/>
  <c r="J22"/>
  <c r="J24"/>
  <c r="J26"/>
  <c r="J27"/>
  <c r="J28"/>
  <c r="J29"/>
  <c r="J30"/>
  <c r="J31"/>
  <c r="J32"/>
  <c r="J34"/>
  <c r="J35"/>
  <c r="J36"/>
  <c r="J37"/>
  <c r="J40"/>
  <c r="J41"/>
  <c r="J43"/>
  <c r="J44"/>
  <c r="J45"/>
  <c r="J46"/>
  <c r="J47"/>
  <c r="J48"/>
  <c r="J50"/>
  <c r="J51"/>
  <c r="J53"/>
  <c r="J54"/>
  <c r="J55"/>
  <c r="J56"/>
  <c r="J57"/>
  <c r="J58"/>
  <c r="J59"/>
  <c r="J60"/>
  <c r="J62"/>
  <c r="J63"/>
  <c r="J64"/>
  <c r="J65"/>
  <c r="J66"/>
  <c r="J68"/>
  <c r="J69"/>
  <c r="J70"/>
  <c r="J71"/>
  <c r="J73"/>
  <c r="J74"/>
  <c r="J75"/>
  <c r="J77"/>
  <c r="J6"/>
  <c r="I77"/>
  <c r="F77"/>
  <c r="I75"/>
  <c r="F75"/>
  <c r="I74"/>
  <c r="F74"/>
  <c r="I73"/>
  <c r="F73"/>
  <c r="I71"/>
  <c r="F71"/>
  <c r="I70"/>
  <c r="F70"/>
  <c r="I69"/>
  <c r="F69"/>
  <c r="I68"/>
  <c r="F68"/>
  <c r="I66"/>
  <c r="F66"/>
  <c r="I65"/>
  <c r="F65"/>
  <c r="I64"/>
  <c r="F64"/>
  <c r="I63"/>
  <c r="F63"/>
  <c r="I62"/>
  <c r="F62"/>
  <c r="I60"/>
  <c r="F60"/>
  <c r="I59"/>
  <c r="F59"/>
  <c r="I58"/>
  <c r="F58"/>
  <c r="I57"/>
  <c r="F57"/>
  <c r="I56"/>
  <c r="F56"/>
  <c r="I55"/>
  <c r="F55"/>
  <c r="I54"/>
  <c r="F54"/>
  <c r="I53"/>
  <c r="F53"/>
  <c r="I51"/>
  <c r="F51"/>
  <c r="I50"/>
  <c r="F50"/>
  <c r="I48"/>
  <c r="F48"/>
  <c r="I47"/>
  <c r="F47"/>
  <c r="I46"/>
  <c r="F46"/>
  <c r="I45"/>
  <c r="F45"/>
  <c r="I44"/>
  <c r="F44"/>
  <c r="I43"/>
  <c r="F43"/>
  <c r="I41"/>
  <c r="F41"/>
  <c r="I40"/>
  <c r="F40"/>
  <c r="F39"/>
  <c r="I37"/>
  <c r="F37"/>
  <c r="I36"/>
  <c r="F36"/>
  <c r="I35"/>
  <c r="F35"/>
  <c r="I34"/>
  <c r="F34"/>
  <c r="I32"/>
  <c r="F32"/>
  <c r="I31"/>
  <c r="F31"/>
  <c r="I30"/>
  <c r="F30"/>
  <c r="I29"/>
  <c r="F29"/>
  <c r="I28"/>
  <c r="F28"/>
  <c r="I27"/>
  <c r="F27"/>
  <c r="I26"/>
  <c r="F26"/>
  <c r="F25"/>
  <c r="I24"/>
  <c r="F24"/>
  <c r="I22"/>
  <c r="F22"/>
  <c r="I21"/>
  <c r="F21"/>
  <c r="I20"/>
  <c r="F20"/>
  <c r="I19"/>
  <c r="F19"/>
  <c r="I18"/>
  <c r="F18"/>
  <c r="I16"/>
  <c r="F16"/>
  <c r="I15"/>
  <c r="F15"/>
  <c r="I13"/>
  <c r="F13"/>
  <c r="I12"/>
  <c r="F12"/>
  <c r="I11"/>
  <c r="F11"/>
  <c r="I10"/>
  <c r="F10"/>
  <c r="I9"/>
  <c r="F9"/>
  <c r="I8"/>
  <c r="F8"/>
  <c r="I7"/>
  <c r="F7"/>
  <c r="I6"/>
  <c r="F6"/>
  <c r="J49" l="1"/>
  <c r="J61"/>
  <c r="I67"/>
  <c r="F52"/>
  <c r="I72"/>
  <c r="F67"/>
  <c r="J42"/>
  <c r="J76"/>
  <c r="F38"/>
  <c r="F61"/>
  <c r="D78"/>
  <c r="F78" s="1"/>
  <c r="F76"/>
  <c r="F72"/>
  <c r="F42"/>
  <c r="I33"/>
  <c r="J33"/>
  <c r="I23"/>
  <c r="F33"/>
  <c r="F5"/>
  <c r="J17"/>
  <c r="J23"/>
  <c r="F17"/>
  <c r="J78"/>
  <c r="I17"/>
  <c r="F14"/>
  <c r="I14"/>
  <c r="J14"/>
  <c r="I5"/>
  <c r="J5"/>
  <c r="I78" l="1"/>
</calcChain>
</file>

<file path=xl/sharedStrings.xml><?xml version="1.0" encoding="utf-8"?>
<sst xmlns="http://schemas.openxmlformats.org/spreadsheetml/2006/main" count="165" uniqueCount="160">
  <si>
    <t/>
  </si>
  <si>
    <t>№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</si>
  <si>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</si>
  <si>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</si>
  <si>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</si>
  <si>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</si>
  <si>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</si>
  <si>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</si>
  <si>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</si>
  <si>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</si>
  <si>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</si>
  <si>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</si>
  <si>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</si>
  <si>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Резервные фонды</t>
  </si>
  <si>
    <t>0111</t>
  </si>
  <si>
    <t>0113</t>
  </si>
  <si>
    <t>Другие общегосударственные вопросы</t>
  </si>
  <si>
    <t>Мобилизационная и вневойсковая подготовка</t>
  </si>
  <si>
    <t>0203</t>
  </si>
  <si>
    <t>0204</t>
  </si>
  <si>
    <t>Мобилизационная подготовка экономики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</si>
  <si>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</si>
  <si>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</si>
  <si>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</si>
  <si>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</si>
  <si>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</si>
  <si>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</si>
  <si>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</si>
  <si>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0314</t>
  </si>
  <si>
    <t>0401</t>
  </si>
  <si>
    <t>Общеэкономические вопросы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</si>
  <si>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</si>
  <si>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</si>
  <si>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</si>
  <si>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</si>
  <si>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</si>
  <si>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</si>
  <si>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</si>
  <si>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</si>
  <si>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</si>
  <si>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</si>
  <si>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</si>
  <si>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</si>
  <si>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</si>
  <si>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</si>
  <si>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0501</t>
  </si>
  <si>
    <t>Жилищное хозяйство</t>
  </si>
  <si>
    <t>Коммунальное хозяйство</t>
  </si>
  <si>
    <t>0502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</si>
  <si>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</si>
  <si>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</si>
  <si>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</si>
  <si>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</si>
  <si>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</si>
  <si>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</si>
  <si>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</si>
  <si>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</si>
  <si>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1001</t>
  </si>
  <si>
    <t>1002</t>
  </si>
  <si>
    <t>1003</t>
  </si>
  <si>
    <t>1004</t>
  </si>
  <si>
    <t>1006</t>
  </si>
  <si>
    <t>0701</t>
  </si>
  <si>
    <t>Дошкольное образование</t>
  </si>
  <si>
    <t>0702</t>
  </si>
  <si>
    <t>Общее образование</t>
  </si>
  <si>
    <t>1101</t>
  </si>
  <si>
    <t>1102</t>
  </si>
  <si>
    <t>1103</t>
  </si>
  <si>
    <t>1105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</si>
  <si>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</si>
  <si>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</si>
  <si>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</si>
  <si>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</si>
  <si>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</si>
  <si>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</si>
  <si>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1201</t>
  </si>
  <si>
    <t>1202</t>
  </si>
  <si>
    <t>1204</t>
  </si>
  <si>
    <t>Другие вопросы в области образования</t>
  </si>
  <si>
    <t>0801</t>
  </si>
  <si>
    <t>Культура</t>
  </si>
  <si>
    <t>1301</t>
  </si>
  <si>
    <t>0804</t>
  </si>
  <si>
    <t>Другие вопросы в области культуры, кинематографии</t>
  </si>
  <si>
    <t>0901</t>
  </si>
  <si>
    <t>Стационарная медицинская помощь</t>
  </si>
  <si>
    <t>0902</t>
  </si>
  <si>
    <t>Амбулаторная помощь</t>
  </si>
  <si>
    <t>Медицинская помощь в дневных стационарах всех типов</t>
  </si>
  <si>
    <t>0903</t>
  </si>
  <si>
    <t>Скорая медицинская помощь</t>
  </si>
  <si>
    <t>0904</t>
  </si>
  <si>
    <t>Санаторно-оздоровительная помощь</t>
  </si>
  <si>
    <t>0905</t>
  </si>
  <si>
    <t>Заготовка, переработка, хранение и обеспечение безопасности донорской крови и ее компонентов</t>
  </si>
  <si>
    <t>0906</t>
  </si>
  <si>
    <t>Санитарно-эпидемиологическое благополучие</t>
  </si>
  <si>
    <t>0907</t>
  </si>
  <si>
    <t>0909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</si>
  <si>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</si>
  <si>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</si>
  <si>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</si>
  <si>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</si>
  <si>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</si>
  <si>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</si>
  <si>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</si>
  <si>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</si>
  <si>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</si>
  <si>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</si>
  <si>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</si>
  <si>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</si>
  <si>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</si>
  <si>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внутреннего и муниципального долга</t>
  </si>
  <si>
    <t>Сведения об исполнении консолидированного бюджета</t>
  </si>
  <si>
    <t>(рублей)</t>
  </si>
  <si>
    <t>Раздел, подраздел</t>
  </si>
  <si>
    <t>Наименование</t>
  </si>
  <si>
    <t>2015 год</t>
  </si>
  <si>
    <t xml:space="preserve">2016 год </t>
  </si>
  <si>
    <t xml:space="preserve"> Утвержденные бюджетные назначения</t>
  </si>
  <si>
    <t>%</t>
  </si>
  <si>
    <t>Судебная сиситема</t>
  </si>
  <si>
    <t>0302</t>
  </si>
  <si>
    <t>0402</t>
  </si>
  <si>
    <t>Топливно-энергетический комплекс</t>
  </si>
  <si>
    <t>0602</t>
  </si>
  <si>
    <t>Сбор, удаление отходов и очистка сточных вод</t>
  </si>
  <si>
    <t>Молодежная политика</t>
  </si>
  <si>
    <t>ИТОГО</t>
  </si>
  <si>
    <t xml:space="preserve"> Исполнено на 01.07.2015</t>
  </si>
  <si>
    <t>Исполнено на 01.07.2016</t>
  </si>
  <si>
    <t>Темп роста, %</t>
  </si>
  <si>
    <t>0100</t>
  </si>
  <si>
    <t>Общегосударственные вопросы</t>
  </si>
  <si>
    <t>0200</t>
  </si>
  <si>
    <t>Национальная оборона</t>
  </si>
  <si>
    <t>Органы внутренних дел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</si>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</sst>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indexed="8"/>
      <name val="Calibri"/>
      <family val="2"/>
      <scheme val="minor"/>
    </font>
    <font>
      <sz val="16"/>
      <name val="Arial"/>
      <family val="2"/>
      <charset val="204"/>
    </font>
    <font>
      <sz val="11"/>
      <name val="Calibri"/>
      <family val="2"/>
      <charset val="204"/>
    </font>
    <font>
      <sz val="10"/>
      <color indexed="8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0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0" fillId="2" borderId="1" xfId="0" applyNumberFormat="1" applyFill="1" applyBorder="1" applyAlignment="1">
      <alignment horizontal="righ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49" fontId="3" fillId="0" borderId="9" xfId="0" applyNumberFormat="1" applyFont="1" applyBorder="1" applyAlignment="1">
      <alignment vertical="top" wrapText="1"/>
    </xf>
    <xf numFmtId="164" fontId="0" fillId="2" borderId="1" xfId="0" applyNumberFormat="1" applyFill="1" applyBorder="1" applyAlignment="1">
      <alignment horizontal="center" vertical="top" wrapText="1"/>
    </xf>
    <xf numFmtId="165" fontId="0" fillId="0" borderId="9" xfId="0" applyNumberFormat="1" applyBorder="1" applyAlignment="1">
      <alignment horizontal="center" vertical="top"/>
    </xf>
    <xf numFmtId="49" fontId="0" fillId="2" borderId="1" xfId="0" applyNumberFormat="1" applyFill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9" xfId="0" applyFont="1" applyBorder="1" applyAlignment="1">
      <alignment vertical="top"/>
    </xf>
    <xf numFmtId="0" fontId="0" fillId="0" borderId="9" xfId="0" applyBorder="1"/>
    <xf numFmtId="0" fontId="0" fillId="0" borderId="9" xfId="0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5" fontId="6" fillId="0" borderId="9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8"/>
  <sheetViews>
    <sheetView tabSelected="1" topLeftCell="A61" workbookViewId="0">
      <selection activeCell="B76" sqref="B76:J76"/>
    </sheetView>
  </sheetViews>
  <sheetFormatPr defaultColWidth="17.140625" defaultRowHeight="15"/>
  <cols>
    <col min="1" max="1" width="3.7109375" style="3" customWidth="1"/>
    <col min="2" max="2" width="8.140625" style="4" customWidth="1"/>
    <col min="3" max="3" width="22.28515625" style="3" customWidth="1"/>
    <col min="4" max="4" width="17" style="5" customWidth="1"/>
    <col min="5" max="5" width="15.85546875" style="4" customWidth="1"/>
    <col min="6" max="6" width="6.28515625" style="4" customWidth="1"/>
    <col min="7" max="7" width="16.28515625" style="5" customWidth="1"/>
    <col min="8" max="8" width="16.140625" style="4" customWidth="1"/>
    <col min="9" max="9" width="6.7109375" style="3" customWidth="1"/>
    <col min="10" max="10" width="13.85546875" style="3" bestFit="1" customWidth="1"/>
    <col min="11" max="16384" width="17.140625" style="3"/>
  </cols>
  <sheetData>
    <row r="1" spans="1:10" ht="18" customHeight="1">
      <c r="A1" s="33" t="s">
        <v>114</v>
      </c>
      <c r="B1" s="33"/>
      <c r="C1" s="33"/>
      <c r="D1" s="33"/>
      <c r="E1" s="33"/>
      <c r="F1" s="33"/>
      <c r="G1" s="33"/>
      <c r="H1" s="33"/>
      <c r="I1" s="33"/>
      <c r="J1" s="33"/>
    </row>
    <row r="2" spans="1:10">
      <c r="J2" s="4" t="s">
        <v>115</v>
      </c>
    </row>
    <row r="3" spans="1:10" ht="15" customHeight="1">
      <c r="A3" s="26" t="s">
        <v>1</v>
      </c>
      <c r="B3" s="28" t="s">
        <v>116</v>
      </c>
      <c r="C3" s="26" t="s">
        <v>117</v>
      </c>
      <c r="D3" s="29" t="s">
        <v>118</v>
      </c>
      <c r="E3" s="30"/>
      <c r="F3" s="30"/>
      <c r="G3" s="31" t="s">
        <v>119</v>
      </c>
      <c r="H3" s="32"/>
      <c r="I3" s="32"/>
      <c r="J3" s="24" t="s">
        <v>132</v>
      </c>
    </row>
    <row r="4" spans="1:10" ht="45" customHeight="1">
      <c r="A4" s="27"/>
      <c r="B4" s="28"/>
      <c r="C4" s="27"/>
      <c r="D4" s="7" t="s">
        <v>120</v>
      </c>
      <c r="E4" s="8" t="s">
        <v>130</v>
      </c>
      <c r="F4" s="8" t="s">
        <v>121</v>
      </c>
      <c r="G4" s="9" t="s">
        <v>120</v>
      </c>
      <c r="H4" s="10" t="s">
        <v>131</v>
      </c>
      <c r="I4" s="6" t="s">
        <v>121</v>
      </c>
      <c r="J4" s="25"/>
    </row>
    <row r="5" spans="1:10" s="21" customFormat="1" ht="25.5">
      <c r="A5" s="23">
        <v>1</v>
      </c>
      <c r="B5" s="34" t="s">
        <v>133</v>
      </c>
      <c r="C5" s="35" t="s">
        <v>134</v>
      </c>
      <c r="D5" s="36">
        <f>SUM(D6:D13)</f>
        <v>2643453657.25</v>
      </c>
      <c r="E5" s="36">
        <f t="shared" ref="E5:H5" si="0">SUM(E6:E13)</f>
        <v>1211443455.8399999</v>
      </c>
      <c r="F5" s="37">
        <f>E5/D5*100</f>
        <v>45.828057265822146</v>
      </c>
      <c r="G5" s="36">
        <f t="shared" si="0"/>
        <v>2498087973.5999999</v>
      </c>
      <c r="H5" s="36">
        <f t="shared" si="0"/>
        <v>1198658459.9099998</v>
      </c>
      <c r="I5" s="38">
        <f>H5/G5*100</f>
        <v>47.983036329285497</v>
      </c>
      <c r="J5" s="38">
        <f>H5/E5*100-100</f>
        <v>-1.0553522633159247</v>
      </c>
    </row>
    <row r="6" spans="1:10" ht="76.5">
      <c r="A6" s="22">
        <v>2</v>
      </c>
      <c r="B6" s="11" t="s">
        <v>3</v>
      </c>
      <c r="C6" s="12" t="s">
        <v>2</v>
      </c>
      <c r="D6" s="1">
        <v>37823406.609999999</v>
      </c>
      <c r="E6" s="1">
        <v>19044309.670000002</v>
      </c>
      <c r="F6" s="13">
        <f>E6/D6*100</f>
        <v>50.350593394104649</v>
      </c>
      <c r="G6" s="1">
        <v>83853384.280000001</v>
      </c>
      <c r="H6" s="1">
        <v>38989854.369999997</v>
      </c>
      <c r="I6" s="14">
        <f>H6/G6*100</f>
        <v>46.497651472010446</v>
      </c>
      <c r="J6" s="14">
        <f>H6/E6*100-100</f>
        <v>104.73230610936605</v>
      </c>
    </row>
    <row r="7" spans="1:10" ht="102">
      <c r="A7" s="22">
        <v>3</v>
      </c>
      <c r="B7" s="11" t="s">
        <v>4</v>
      </c>
      <c r="C7" s="12" t="s">
        <v>5</v>
      </c>
      <c r="D7" s="1">
        <v>156975355</v>
      </c>
      <c r="E7" s="1">
        <v>68051509.739999995</v>
      </c>
      <c r="F7" s="13">
        <f t="shared" ref="F7:F78" si="1">E7/D7*100</f>
        <v>43.351715777295105</v>
      </c>
      <c r="G7" s="1">
        <v>139194393.34</v>
      </c>
      <c r="H7" s="1">
        <v>62500036.119999997</v>
      </c>
      <c r="I7" s="14">
        <f t="shared" ref="I7:I78" si="2">H7/G7*100</f>
        <v>44.901259756444148</v>
      </c>
      <c r="J7" s="14">
        <f t="shared" ref="J7:J78" si="3">H7/E7*100-100</f>
        <v>-8.1577523279206474</v>
      </c>
    </row>
    <row r="8" spans="1:10" ht="102">
      <c r="A8" s="23">
        <v>4</v>
      </c>
      <c r="B8" s="11" t="s">
        <v>6</v>
      </c>
      <c r="C8" s="12" t="s">
        <v>7</v>
      </c>
      <c r="D8" s="1">
        <v>845498584.99000001</v>
      </c>
      <c r="E8" s="1">
        <v>415363161.75999999</v>
      </c>
      <c r="F8" s="13">
        <f t="shared" si="1"/>
        <v>49.126417138227687</v>
      </c>
      <c r="G8" s="1">
        <v>789809621.15999997</v>
      </c>
      <c r="H8" s="1">
        <v>402859307.98000002</v>
      </c>
      <c r="I8" s="14">
        <f t="shared" si="2"/>
        <v>51.007141111843794</v>
      </c>
      <c r="J8" s="14">
        <f t="shared" si="3"/>
        <v>-3.0103424981209059</v>
      </c>
    </row>
    <row r="9" spans="1:10">
      <c r="A9" s="22">
        <v>5</v>
      </c>
      <c r="B9" s="15" t="s">
        <v>8</v>
      </c>
      <c r="C9" s="12" t="s">
        <v>122</v>
      </c>
      <c r="D9" s="1">
        <v>79122400</v>
      </c>
      <c r="E9" s="1">
        <v>34669563.289999999</v>
      </c>
      <c r="F9" s="13">
        <f t="shared" si="1"/>
        <v>43.817633552571714</v>
      </c>
      <c r="G9" s="1">
        <v>79353500</v>
      </c>
      <c r="H9" s="1">
        <v>37631249.259999998</v>
      </c>
      <c r="I9" s="14">
        <f t="shared" si="2"/>
        <v>47.422292980145805</v>
      </c>
      <c r="J9" s="14">
        <f t="shared" si="3"/>
        <v>8.5426111232680597</v>
      </c>
    </row>
    <row r="10" spans="1:10" ht="89.25">
      <c r="A10" s="22">
        <v>6</v>
      </c>
      <c r="B10" s="11" t="s">
        <v>9</v>
      </c>
      <c r="C10" s="16" t="s">
        <v>10</v>
      </c>
      <c r="D10" s="1">
        <v>233449196.41</v>
      </c>
      <c r="E10" s="1">
        <v>109979913.38</v>
      </c>
      <c r="F10" s="13">
        <f t="shared" si="1"/>
        <v>47.11085541148983</v>
      </c>
      <c r="G10" s="1">
        <v>234649773.05000001</v>
      </c>
      <c r="H10" s="1">
        <v>118592540.8</v>
      </c>
      <c r="I10" s="14">
        <f t="shared" si="2"/>
        <v>50.540232474348002</v>
      </c>
      <c r="J10" s="14">
        <f t="shared" si="3"/>
        <v>7.8310912923179359</v>
      </c>
    </row>
    <row r="11" spans="1:10" ht="25.5">
      <c r="A11" s="23">
        <v>7</v>
      </c>
      <c r="B11" s="11" t="s">
        <v>11</v>
      </c>
      <c r="C11" s="16" t="s">
        <v>12</v>
      </c>
      <c r="D11" s="1">
        <v>133966362.95999999</v>
      </c>
      <c r="E11" s="1">
        <v>96570283.980000004</v>
      </c>
      <c r="F11" s="13">
        <f t="shared" si="1"/>
        <v>72.085471193118977</v>
      </c>
      <c r="G11" s="1">
        <v>38183152.030000001</v>
      </c>
      <c r="H11" s="1">
        <v>24927435.559999999</v>
      </c>
      <c r="I11" s="14">
        <f t="shared" si="2"/>
        <v>65.283860118239687</v>
      </c>
      <c r="J11" s="14">
        <f t="shared" si="3"/>
        <v>-74.187260788046814</v>
      </c>
    </row>
    <row r="12" spans="1:10">
      <c r="A12" s="22">
        <v>8</v>
      </c>
      <c r="B12" s="11" t="s">
        <v>14</v>
      </c>
      <c r="C12" s="16" t="s">
        <v>13</v>
      </c>
      <c r="D12" s="1">
        <v>16927891.699999999</v>
      </c>
      <c r="E12" s="1">
        <v>72257.3</v>
      </c>
      <c r="F12" s="13">
        <f t="shared" si="1"/>
        <v>0.4268535106471647</v>
      </c>
      <c r="G12" s="1">
        <v>15547904.02</v>
      </c>
      <c r="H12" s="1">
        <v>1000</v>
      </c>
      <c r="I12" s="14">
        <f t="shared" si="2"/>
        <v>6.4317350989152805E-3</v>
      </c>
      <c r="J12" s="14">
        <f t="shared" si="3"/>
        <v>-98.616056785957966</v>
      </c>
    </row>
    <row r="13" spans="1:10" ht="38.25">
      <c r="A13" s="22">
        <v>9</v>
      </c>
      <c r="B13" s="11" t="s">
        <v>15</v>
      </c>
      <c r="C13" s="16" t="s">
        <v>16</v>
      </c>
      <c r="D13" s="1">
        <v>1139690459.5799999</v>
      </c>
      <c r="E13" s="1">
        <v>467692456.72000003</v>
      </c>
      <c r="F13" s="13">
        <f t="shared" si="1"/>
        <v>41.036796683579738</v>
      </c>
      <c r="G13" s="1">
        <v>1117496245.72</v>
      </c>
      <c r="H13" s="1">
        <v>513157035.81999999</v>
      </c>
      <c r="I13" s="14">
        <f t="shared" si="2"/>
        <v>45.920246961489717</v>
      </c>
      <c r="J13" s="14">
        <f t="shared" si="3"/>
        <v>9.7210417757964507</v>
      </c>
    </row>
    <row r="14" spans="1:10" s="21" customFormat="1">
      <c r="A14" s="23">
        <v>10</v>
      </c>
      <c r="B14" s="39" t="s">
        <v>135</v>
      </c>
      <c r="C14" s="40" t="s">
        <v>136</v>
      </c>
      <c r="D14" s="36">
        <f>SUM(D15:D16)</f>
        <v>12321547</v>
      </c>
      <c r="E14" s="36">
        <f t="shared" ref="E14:H14" si="4">SUM(E15:E16)</f>
        <v>5480812.9500000002</v>
      </c>
      <c r="F14" s="37">
        <f t="shared" si="1"/>
        <v>44.481532635471829</v>
      </c>
      <c r="G14" s="36">
        <f t="shared" si="4"/>
        <v>13135775</v>
      </c>
      <c r="H14" s="36">
        <f t="shared" si="4"/>
        <v>4443178.01</v>
      </c>
      <c r="I14" s="38">
        <f t="shared" si="2"/>
        <v>33.825016110583498</v>
      </c>
      <c r="J14" s="38">
        <f t="shared" si="3"/>
        <v>-18.932135605904961</v>
      </c>
    </row>
    <row r="15" spans="1:10" ht="25.5">
      <c r="A15" s="22">
        <v>11</v>
      </c>
      <c r="B15" s="11" t="s">
        <v>18</v>
      </c>
      <c r="C15" s="12" t="s">
        <v>17</v>
      </c>
      <c r="D15" s="1">
        <v>10576047</v>
      </c>
      <c r="E15" s="1">
        <v>4630779.71</v>
      </c>
      <c r="F15" s="13">
        <f t="shared" si="1"/>
        <v>43.785543974984229</v>
      </c>
      <c r="G15" s="1">
        <v>11556675</v>
      </c>
      <c r="H15" s="1">
        <v>4441178.01</v>
      </c>
      <c r="I15" s="14">
        <f t="shared" si="2"/>
        <v>38.42954837788551</v>
      </c>
      <c r="J15" s="14">
        <f t="shared" si="3"/>
        <v>-4.0943796050276831</v>
      </c>
    </row>
    <row r="16" spans="1:10" ht="25.5">
      <c r="A16" s="22">
        <v>12</v>
      </c>
      <c r="B16" s="11" t="s">
        <v>19</v>
      </c>
      <c r="C16" s="12" t="s">
        <v>20</v>
      </c>
      <c r="D16" s="1">
        <v>1745500</v>
      </c>
      <c r="E16" s="1">
        <v>850033.24</v>
      </c>
      <c r="F16" s="13">
        <f t="shared" si="1"/>
        <v>48.698552850186196</v>
      </c>
      <c r="G16" s="1">
        <v>1579100</v>
      </c>
      <c r="H16" s="1">
        <v>2000</v>
      </c>
      <c r="I16" s="14">
        <f t="shared" si="2"/>
        <v>0.12665442340573746</v>
      </c>
      <c r="J16" s="14">
        <f t="shared" si="3"/>
        <v>-99.764715083377212</v>
      </c>
    </row>
    <row r="17" spans="1:10" s="21" customFormat="1" ht="51">
      <c r="A17" s="23">
        <v>13</v>
      </c>
      <c r="B17" s="39" t="s">
        <v>138</v>
      </c>
      <c r="C17" s="35" t="s">
        <v>139</v>
      </c>
      <c r="D17" s="36">
        <f>SUM(D18:D22)</f>
        <v>216610809.43000001</v>
      </c>
      <c r="E17" s="36">
        <f t="shared" ref="E17:H17" si="5">SUM(E18:E22)</f>
        <v>90318656.689999998</v>
      </c>
      <c r="F17" s="37">
        <f t="shared" si="1"/>
        <v>41.696283268442983</v>
      </c>
      <c r="G17" s="36">
        <f t="shared" si="5"/>
        <v>259970814.10999998</v>
      </c>
      <c r="H17" s="36">
        <f t="shared" si="5"/>
        <v>106428914.73999999</v>
      </c>
      <c r="I17" s="38">
        <f t="shared" si="2"/>
        <v>40.938793496629714</v>
      </c>
      <c r="J17" s="38">
        <f t="shared" si="3"/>
        <v>17.837132039391506</v>
      </c>
    </row>
    <row r="18" spans="1:10">
      <c r="A18" s="22">
        <v>14</v>
      </c>
      <c r="B18" s="15" t="s">
        <v>123</v>
      </c>
      <c r="C18" s="12" t="s">
        <v>137</v>
      </c>
      <c r="D18" s="1">
        <v>30000</v>
      </c>
      <c r="E18" s="1">
        <v>0</v>
      </c>
      <c r="F18" s="13">
        <f t="shared" si="1"/>
        <v>0</v>
      </c>
      <c r="G18" s="1">
        <v>30000</v>
      </c>
      <c r="H18" s="1">
        <v>6000</v>
      </c>
      <c r="I18" s="14">
        <f t="shared" si="2"/>
        <v>20</v>
      </c>
      <c r="J18" s="14"/>
    </row>
    <row r="19" spans="1:10" ht="76.5">
      <c r="A19" s="22">
        <v>15</v>
      </c>
      <c r="B19" s="11" t="s">
        <v>21</v>
      </c>
      <c r="C19" s="16" t="s">
        <v>22</v>
      </c>
      <c r="D19" s="1">
        <v>160881311.94</v>
      </c>
      <c r="E19" s="1">
        <v>66972191.57</v>
      </c>
      <c r="F19" s="13">
        <f t="shared" si="1"/>
        <v>41.62832262020401</v>
      </c>
      <c r="G19" s="1">
        <v>187419301.28999999</v>
      </c>
      <c r="H19" s="1">
        <v>80032480.689999998</v>
      </c>
      <c r="I19" s="14">
        <f t="shared" si="2"/>
        <v>42.702368506946428</v>
      </c>
      <c r="J19" s="14">
        <f t="shared" si="3"/>
        <v>19.501062775210599</v>
      </c>
    </row>
    <row r="20" spans="1:10" ht="25.5">
      <c r="A20" s="23">
        <v>16</v>
      </c>
      <c r="B20" s="11" t="s">
        <v>23</v>
      </c>
      <c r="C20" s="16" t="s">
        <v>24</v>
      </c>
      <c r="D20" s="1">
        <v>53386429.439999998</v>
      </c>
      <c r="E20" s="1">
        <v>23053159.41</v>
      </c>
      <c r="F20" s="13">
        <f t="shared" si="1"/>
        <v>43.181684281600084</v>
      </c>
      <c r="G20" s="1">
        <v>51155452.420000002</v>
      </c>
      <c r="H20" s="1">
        <v>26328578.609999999</v>
      </c>
      <c r="I20" s="14">
        <f t="shared" si="2"/>
        <v>51.467785669913148</v>
      </c>
      <c r="J20" s="14">
        <f t="shared" si="3"/>
        <v>14.208114131979627</v>
      </c>
    </row>
    <row r="21" spans="1:10">
      <c r="A21" s="22">
        <v>17</v>
      </c>
      <c r="B21" s="11" t="s">
        <v>25</v>
      </c>
      <c r="C21" s="16" t="s">
        <v>26</v>
      </c>
      <c r="D21" s="1">
        <v>1680500</v>
      </c>
      <c r="E21" s="1">
        <v>195000</v>
      </c>
      <c r="F21" s="13">
        <f t="shared" si="1"/>
        <v>11.603689378161262</v>
      </c>
      <c r="G21" s="1">
        <v>1833800</v>
      </c>
      <c r="H21" s="1">
        <v>0</v>
      </c>
      <c r="I21" s="14">
        <f t="shared" si="2"/>
        <v>0</v>
      </c>
      <c r="J21" s="14">
        <f t="shared" si="3"/>
        <v>-100</v>
      </c>
    </row>
    <row r="22" spans="1:10" ht="63.75">
      <c r="A22" s="22">
        <v>18</v>
      </c>
      <c r="B22" s="11" t="s">
        <v>28</v>
      </c>
      <c r="C22" s="16" t="s">
        <v>27</v>
      </c>
      <c r="D22" s="1">
        <v>632568.05000000005</v>
      </c>
      <c r="E22" s="1">
        <v>98305.71</v>
      </c>
      <c r="F22" s="13">
        <f t="shared" si="1"/>
        <v>15.540732732233314</v>
      </c>
      <c r="G22" s="1">
        <v>19532260.399999999</v>
      </c>
      <c r="H22" s="1">
        <v>61855.44</v>
      </c>
      <c r="I22" s="14">
        <f t="shared" si="2"/>
        <v>0.31668346997872304</v>
      </c>
      <c r="J22" s="14">
        <f t="shared" si="3"/>
        <v>-37.078487099070841</v>
      </c>
    </row>
    <row r="23" spans="1:10" s="21" customFormat="1" ht="15" customHeight="1">
      <c r="A23" s="23">
        <v>19</v>
      </c>
      <c r="B23" s="39" t="s">
        <v>140</v>
      </c>
      <c r="C23" s="40" t="s">
        <v>141</v>
      </c>
      <c r="D23" s="36">
        <f>SUM(D24:D32)</f>
        <v>4542602553.7300005</v>
      </c>
      <c r="E23" s="36">
        <f t="shared" ref="E23:H23" si="6">SUM(E24:E32)</f>
        <v>1614473723.03</v>
      </c>
      <c r="F23" s="37">
        <f t="shared" si="1"/>
        <v>35.540721512260212</v>
      </c>
      <c r="G23" s="36">
        <f t="shared" si="6"/>
        <v>4651923139.7999992</v>
      </c>
      <c r="H23" s="36">
        <f t="shared" si="6"/>
        <v>1727087414.5900002</v>
      </c>
      <c r="I23" s="38">
        <f t="shared" si="2"/>
        <v>37.126310188010827</v>
      </c>
      <c r="J23" s="38">
        <f t="shared" si="3"/>
        <v>6.9752570112228085</v>
      </c>
    </row>
    <row r="24" spans="1:10" ht="25.5">
      <c r="A24" s="22">
        <v>20</v>
      </c>
      <c r="B24" s="11" t="s">
        <v>29</v>
      </c>
      <c r="C24" s="16" t="s">
        <v>30</v>
      </c>
      <c r="D24" s="1">
        <v>124035300</v>
      </c>
      <c r="E24" s="1">
        <v>53105359.539999999</v>
      </c>
      <c r="F24" s="13">
        <f t="shared" si="1"/>
        <v>42.814714472412291</v>
      </c>
      <c r="G24" s="1">
        <v>85440100</v>
      </c>
      <c r="H24" s="1">
        <v>42171115.140000001</v>
      </c>
      <c r="I24" s="14">
        <f t="shared" si="2"/>
        <v>49.357520812826763</v>
      </c>
      <c r="J24" s="14">
        <f t="shared" si="3"/>
        <v>-20.589719182230766</v>
      </c>
    </row>
    <row r="25" spans="1:10" ht="25.5">
      <c r="A25" s="22">
        <v>21</v>
      </c>
      <c r="B25" s="15" t="s">
        <v>124</v>
      </c>
      <c r="C25" s="16" t="s">
        <v>125</v>
      </c>
      <c r="D25" s="1">
        <v>67035</v>
      </c>
      <c r="E25" s="1">
        <v>7380.16</v>
      </c>
      <c r="F25" s="13">
        <f t="shared" si="1"/>
        <v>11.0094129932125</v>
      </c>
      <c r="G25" s="2" t="s">
        <v>0</v>
      </c>
      <c r="H25" s="2" t="s">
        <v>0</v>
      </c>
      <c r="I25" s="14"/>
      <c r="J25" s="14"/>
    </row>
    <row r="26" spans="1:10" ht="25.5">
      <c r="A26" s="23">
        <v>22</v>
      </c>
      <c r="B26" s="11" t="s">
        <v>31</v>
      </c>
      <c r="C26" s="16" t="s">
        <v>32</v>
      </c>
      <c r="D26" s="1">
        <v>713663920.42999995</v>
      </c>
      <c r="E26" s="1">
        <v>278863493.63</v>
      </c>
      <c r="F26" s="13">
        <f t="shared" si="1"/>
        <v>39.074904257732115</v>
      </c>
      <c r="G26" s="1">
        <v>593461482.88</v>
      </c>
      <c r="H26" s="1">
        <v>341644559.91000003</v>
      </c>
      <c r="I26" s="14">
        <f t="shared" si="2"/>
        <v>57.568110107506634</v>
      </c>
      <c r="J26" s="14">
        <f t="shared" si="3"/>
        <v>22.513189325275704</v>
      </c>
    </row>
    <row r="27" spans="1:10">
      <c r="A27" s="22">
        <v>23</v>
      </c>
      <c r="B27" s="11" t="s">
        <v>33</v>
      </c>
      <c r="C27" s="17" t="s">
        <v>34</v>
      </c>
      <c r="D27" s="1">
        <v>96925765.230000004</v>
      </c>
      <c r="E27" s="1">
        <v>5601426.9800000004</v>
      </c>
      <c r="F27" s="13">
        <f t="shared" si="1"/>
        <v>5.7790897670068366</v>
      </c>
      <c r="G27" s="1">
        <v>29804597.93</v>
      </c>
      <c r="H27" s="1">
        <v>8402365.9100000001</v>
      </c>
      <c r="I27" s="14">
        <f t="shared" si="2"/>
        <v>28.191509007214442</v>
      </c>
      <c r="J27" s="14">
        <f t="shared" si="3"/>
        <v>50.004024688723149</v>
      </c>
    </row>
    <row r="28" spans="1:10">
      <c r="A28" s="22">
        <v>24</v>
      </c>
      <c r="B28" s="11" t="s">
        <v>35</v>
      </c>
      <c r="C28" s="16" t="s">
        <v>36</v>
      </c>
      <c r="D28" s="1">
        <v>408235900</v>
      </c>
      <c r="E28" s="1">
        <v>134514570.25999999</v>
      </c>
      <c r="F28" s="13">
        <f t="shared" si="1"/>
        <v>32.950206059780626</v>
      </c>
      <c r="G28" s="1">
        <v>367025900</v>
      </c>
      <c r="H28" s="1">
        <v>133664222.01000001</v>
      </c>
      <c r="I28" s="14">
        <f t="shared" si="2"/>
        <v>36.418198827385204</v>
      </c>
      <c r="J28" s="14">
        <f t="shared" si="3"/>
        <v>-0.63216070077491793</v>
      </c>
    </row>
    <row r="29" spans="1:10">
      <c r="A29" s="23">
        <v>25</v>
      </c>
      <c r="B29" s="11" t="s">
        <v>37</v>
      </c>
      <c r="C29" s="17" t="s">
        <v>38</v>
      </c>
      <c r="D29" s="1">
        <v>355111800.43000001</v>
      </c>
      <c r="E29" s="1">
        <v>151551920.25999999</v>
      </c>
      <c r="F29" s="13">
        <f t="shared" si="1"/>
        <v>42.677241386089634</v>
      </c>
      <c r="G29" s="1">
        <v>386623634.44</v>
      </c>
      <c r="H29" s="1">
        <v>256571156.66999999</v>
      </c>
      <c r="I29" s="14">
        <f t="shared" si="2"/>
        <v>66.361994926054422</v>
      </c>
      <c r="J29" s="14">
        <f t="shared" si="3"/>
        <v>69.29587974195951</v>
      </c>
    </row>
    <row r="30" spans="1:10" ht="25.5">
      <c r="A30" s="22">
        <v>26</v>
      </c>
      <c r="B30" s="11" t="s">
        <v>39</v>
      </c>
      <c r="C30" s="16" t="s">
        <v>40</v>
      </c>
      <c r="D30" s="1">
        <v>2605148912.1300001</v>
      </c>
      <c r="E30" s="1">
        <v>930560790.46000004</v>
      </c>
      <c r="F30" s="13">
        <f t="shared" si="1"/>
        <v>35.720061380259551</v>
      </c>
      <c r="G30" s="1">
        <v>2968694018.6399999</v>
      </c>
      <c r="H30" s="1">
        <v>906871708.27999997</v>
      </c>
      <c r="I30" s="14">
        <f t="shared" si="2"/>
        <v>30.547833578869493</v>
      </c>
      <c r="J30" s="14">
        <f t="shared" si="3"/>
        <v>-2.5456780924854883</v>
      </c>
    </row>
    <row r="31" spans="1:10">
      <c r="A31" s="22">
        <v>27</v>
      </c>
      <c r="B31" s="11" t="s">
        <v>41</v>
      </c>
      <c r="C31" s="17" t="s">
        <v>42</v>
      </c>
      <c r="D31" s="1">
        <v>21733700</v>
      </c>
      <c r="E31" s="1">
        <v>9610853.3900000006</v>
      </c>
      <c r="F31" s="13">
        <f t="shared" si="1"/>
        <v>44.220971992803804</v>
      </c>
      <c r="G31" s="1">
        <v>18287200</v>
      </c>
      <c r="H31" s="1">
        <v>7487149.3899999997</v>
      </c>
      <c r="I31" s="14">
        <f t="shared" si="2"/>
        <v>40.942021687300404</v>
      </c>
      <c r="J31" s="14">
        <f t="shared" si="3"/>
        <v>-22.096934723920498</v>
      </c>
    </row>
    <row r="32" spans="1:10" ht="38.25">
      <c r="A32" s="23">
        <v>28</v>
      </c>
      <c r="B32" s="11" t="s">
        <v>43</v>
      </c>
      <c r="C32" s="16" t="s">
        <v>44</v>
      </c>
      <c r="D32" s="1">
        <v>217680220.50999999</v>
      </c>
      <c r="E32" s="1">
        <v>50657928.350000001</v>
      </c>
      <c r="F32" s="13">
        <f t="shared" si="1"/>
        <v>23.271718593133652</v>
      </c>
      <c r="G32" s="1">
        <v>202586205.91</v>
      </c>
      <c r="H32" s="1">
        <v>30275137.280000001</v>
      </c>
      <c r="I32" s="14">
        <f t="shared" si="2"/>
        <v>14.944323155669291</v>
      </c>
      <c r="J32" s="14">
        <f t="shared" si="3"/>
        <v>-40.236132297344525</v>
      </c>
    </row>
    <row r="33" spans="1:10" s="21" customFormat="1" ht="25.5">
      <c r="A33" s="22">
        <v>29</v>
      </c>
      <c r="B33" s="39" t="s">
        <v>142</v>
      </c>
      <c r="C33" s="40" t="s">
        <v>143</v>
      </c>
      <c r="D33" s="36">
        <f>SUM(D34:D37)</f>
        <v>2226474130.96</v>
      </c>
      <c r="E33" s="36">
        <f t="shared" ref="E33:H33" si="7">SUM(E34:E37)</f>
        <v>752656195.38000011</v>
      </c>
      <c r="F33" s="37">
        <f t="shared" si="1"/>
        <v>33.804847984264406</v>
      </c>
      <c r="G33" s="36">
        <f t="shared" si="7"/>
        <v>2170310960.7699995</v>
      </c>
      <c r="H33" s="36">
        <f t="shared" si="7"/>
        <v>881907230.53000009</v>
      </c>
      <c r="I33" s="38">
        <f>H33/G33*100</f>
        <v>40.635063199289668</v>
      </c>
      <c r="J33" s="38">
        <f>H33/E33*100-100</f>
        <v>17.172652791988767</v>
      </c>
    </row>
    <row r="34" spans="1:10">
      <c r="A34" s="22">
        <v>30</v>
      </c>
      <c r="B34" s="11" t="s">
        <v>45</v>
      </c>
      <c r="C34" s="17" t="s">
        <v>46</v>
      </c>
      <c r="D34" s="1">
        <v>1052983109.74</v>
      </c>
      <c r="E34" s="1">
        <v>252378509.75999999</v>
      </c>
      <c r="F34" s="13">
        <f t="shared" si="1"/>
        <v>23.967954226950202</v>
      </c>
      <c r="G34" s="1">
        <v>926035525.80999994</v>
      </c>
      <c r="H34" s="1">
        <v>235066344.78</v>
      </c>
      <c r="I34" s="14">
        <f t="shared" si="2"/>
        <v>25.384160567100096</v>
      </c>
      <c r="J34" s="14">
        <f t="shared" si="3"/>
        <v>-6.8596034569120121</v>
      </c>
    </row>
    <row r="35" spans="1:10">
      <c r="A35" s="23">
        <v>31</v>
      </c>
      <c r="B35" s="11" t="s">
        <v>48</v>
      </c>
      <c r="C35" s="16" t="s">
        <v>47</v>
      </c>
      <c r="D35" s="1">
        <v>559735261.97000003</v>
      </c>
      <c r="E35" s="1">
        <v>229233822.30000001</v>
      </c>
      <c r="F35" s="13">
        <f t="shared" si="1"/>
        <v>40.953971971179151</v>
      </c>
      <c r="G35" s="1">
        <v>645785380.29999995</v>
      </c>
      <c r="H35" s="1">
        <v>383336264.17000002</v>
      </c>
      <c r="I35" s="14">
        <f t="shared" si="2"/>
        <v>59.35969996594239</v>
      </c>
      <c r="J35" s="14">
        <f t="shared" si="3"/>
        <v>67.225002106506338</v>
      </c>
    </row>
    <row r="36" spans="1:10">
      <c r="A36" s="22">
        <v>32</v>
      </c>
      <c r="B36" s="11" t="s">
        <v>49</v>
      </c>
      <c r="C36" s="12" t="s">
        <v>50</v>
      </c>
      <c r="D36" s="1">
        <v>436998237.55000001</v>
      </c>
      <c r="E36" s="1">
        <v>185608032.38</v>
      </c>
      <c r="F36" s="13">
        <f t="shared" si="1"/>
        <v>42.473405252295393</v>
      </c>
      <c r="G36" s="1">
        <v>427759478.89999998</v>
      </c>
      <c r="H36" s="1">
        <v>175596616.71000001</v>
      </c>
      <c r="I36" s="14">
        <f t="shared" si="2"/>
        <v>41.050315743219414</v>
      </c>
      <c r="J36" s="14">
        <f t="shared" si="3"/>
        <v>-5.3938482842721811</v>
      </c>
    </row>
    <row r="37" spans="1:10" ht="51">
      <c r="A37" s="22">
        <v>33</v>
      </c>
      <c r="B37" s="11" t="s">
        <v>51</v>
      </c>
      <c r="C37" s="12" t="s">
        <v>52</v>
      </c>
      <c r="D37" s="1">
        <v>176757521.69999999</v>
      </c>
      <c r="E37" s="1">
        <v>85435830.939999998</v>
      </c>
      <c r="F37" s="13">
        <f t="shared" si="1"/>
        <v>48.335046858715948</v>
      </c>
      <c r="G37" s="1">
        <v>170730575.75999999</v>
      </c>
      <c r="H37" s="1">
        <v>87908004.870000005</v>
      </c>
      <c r="I37" s="14">
        <f t="shared" si="2"/>
        <v>51.489315536295244</v>
      </c>
      <c r="J37" s="14">
        <f t="shared" si="3"/>
        <v>2.8936031906053188</v>
      </c>
    </row>
    <row r="38" spans="1:10" s="21" customFormat="1" ht="25.5">
      <c r="A38" s="23">
        <v>34</v>
      </c>
      <c r="B38" s="39" t="s">
        <v>144</v>
      </c>
      <c r="C38" s="35" t="s">
        <v>145</v>
      </c>
      <c r="D38" s="36">
        <f>SUM(D39:D41)</f>
        <v>52356800</v>
      </c>
      <c r="E38" s="36">
        <f>SUM(E39:E41)</f>
        <v>23817766.240000002</v>
      </c>
      <c r="F38" s="37">
        <f>E38/D38*100</f>
        <v>45.491256608501665</v>
      </c>
      <c r="G38" s="36">
        <f>SUM(G39:G41)</f>
        <v>60104180</v>
      </c>
      <c r="H38" s="36">
        <f>SUM(H39:H41)</f>
        <v>24797296.199999999</v>
      </c>
      <c r="I38" s="38">
        <v>0</v>
      </c>
      <c r="J38" s="38">
        <f t="shared" si="3"/>
        <v>4.1126021228428726</v>
      </c>
    </row>
    <row r="39" spans="1:10" ht="51">
      <c r="A39" s="22">
        <v>35</v>
      </c>
      <c r="B39" s="15" t="s">
        <v>126</v>
      </c>
      <c r="C39" s="12" t="s">
        <v>54</v>
      </c>
      <c r="D39" s="1">
        <v>176800</v>
      </c>
      <c r="E39" s="1">
        <v>0</v>
      </c>
      <c r="F39" s="13">
        <f t="shared" si="1"/>
        <v>0</v>
      </c>
      <c r="G39" s="2" t="s">
        <v>0</v>
      </c>
      <c r="H39" s="2" t="s">
        <v>0</v>
      </c>
      <c r="I39" s="14">
        <v>0</v>
      </c>
      <c r="J39" s="14"/>
    </row>
    <row r="40" spans="1:10" ht="25.5">
      <c r="A40" s="22">
        <v>36</v>
      </c>
      <c r="B40" s="11" t="s">
        <v>53</v>
      </c>
      <c r="C40" s="12" t="s">
        <v>127</v>
      </c>
      <c r="D40" s="1">
        <v>30712200</v>
      </c>
      <c r="E40" s="1">
        <v>14024510.779999999</v>
      </c>
      <c r="F40" s="13">
        <f t="shared" si="1"/>
        <v>45.664298812849616</v>
      </c>
      <c r="G40" s="1">
        <v>37786980</v>
      </c>
      <c r="H40" s="1">
        <v>14449847.84</v>
      </c>
      <c r="I40" s="14">
        <f t="shared" si="2"/>
        <v>38.240282340636902</v>
      </c>
      <c r="J40" s="14">
        <f t="shared" si="3"/>
        <v>3.0328121007013209</v>
      </c>
    </row>
    <row r="41" spans="1:10" ht="38.25">
      <c r="A41" s="23">
        <v>37</v>
      </c>
      <c r="B41" s="11" t="s">
        <v>55</v>
      </c>
      <c r="C41" s="12" t="s">
        <v>56</v>
      </c>
      <c r="D41" s="1">
        <v>21467800</v>
      </c>
      <c r="E41" s="1">
        <v>9793255.4600000009</v>
      </c>
      <c r="F41" s="13">
        <f t="shared" si="1"/>
        <v>45.618346826409791</v>
      </c>
      <c r="G41" s="1">
        <v>22317200</v>
      </c>
      <c r="H41" s="1">
        <v>10347448.359999999</v>
      </c>
      <c r="I41" s="14">
        <f t="shared" si="2"/>
        <v>46.365352105102787</v>
      </c>
      <c r="J41" s="14">
        <f t="shared" si="3"/>
        <v>5.6589241673881361</v>
      </c>
    </row>
    <row r="42" spans="1:10" s="21" customFormat="1">
      <c r="A42" s="22">
        <v>38</v>
      </c>
      <c r="B42" s="39" t="s">
        <v>146</v>
      </c>
      <c r="C42" s="35" t="s">
        <v>147</v>
      </c>
      <c r="D42" s="36">
        <f>SUM(D43:D48)</f>
        <v>9228722633.6300011</v>
      </c>
      <c r="E42" s="36">
        <f t="shared" ref="E42:H42" si="8">SUM(E43:E48)</f>
        <v>4648722087.6800003</v>
      </c>
      <c r="F42" s="37">
        <f t="shared" si="1"/>
        <v>50.372324234123013</v>
      </c>
      <c r="G42" s="36">
        <f t="shared" si="8"/>
        <v>8062005556.0199995</v>
      </c>
      <c r="H42" s="36">
        <f t="shared" si="8"/>
        <v>4716497351.4399986</v>
      </c>
      <c r="I42" s="38">
        <f t="shared" si="2"/>
        <v>58.502779719844419</v>
      </c>
      <c r="J42" s="38">
        <f t="shared" si="3"/>
        <v>1.4579332229735797</v>
      </c>
    </row>
    <row r="43" spans="1:10">
      <c r="A43" s="22">
        <v>39</v>
      </c>
      <c r="B43" s="11" t="s">
        <v>62</v>
      </c>
      <c r="C43" s="17" t="s">
        <v>63</v>
      </c>
      <c r="D43" s="1">
        <v>2675640806.3499999</v>
      </c>
      <c r="E43" s="1">
        <v>1211478696.8</v>
      </c>
      <c r="F43" s="13">
        <f t="shared" si="1"/>
        <v>45.27807671062731</v>
      </c>
      <c r="G43" s="1">
        <v>2260948492.1900001</v>
      </c>
      <c r="H43" s="1">
        <v>1255327313.8099999</v>
      </c>
      <c r="I43" s="14">
        <f t="shared" si="2"/>
        <v>55.522154447404716</v>
      </c>
      <c r="J43" s="14">
        <f t="shared" si="3"/>
        <v>3.6194294729095589</v>
      </c>
    </row>
    <row r="44" spans="1:10">
      <c r="A44" s="23">
        <v>40</v>
      </c>
      <c r="B44" s="11" t="s">
        <v>64</v>
      </c>
      <c r="C44" s="17" t="s">
        <v>65</v>
      </c>
      <c r="D44" s="1">
        <v>4931261092.8900003</v>
      </c>
      <c r="E44" s="1">
        <v>2685713159.1700001</v>
      </c>
      <c r="F44" s="13">
        <f t="shared" si="1"/>
        <v>54.463008722907006</v>
      </c>
      <c r="G44" s="1">
        <v>4388245860.3999996</v>
      </c>
      <c r="H44" s="1">
        <v>2687599422.6999998</v>
      </c>
      <c r="I44" s="14">
        <f t="shared" si="2"/>
        <v>61.24541578112531</v>
      </c>
      <c r="J44" s="14">
        <f t="shared" si="3"/>
        <v>7.023324600243086E-2</v>
      </c>
    </row>
    <row r="45" spans="1:10" ht="38.25">
      <c r="A45" s="22">
        <v>41</v>
      </c>
      <c r="B45" s="11" t="s">
        <v>70</v>
      </c>
      <c r="C45" s="16" t="s">
        <v>71</v>
      </c>
      <c r="D45" s="1">
        <v>899087500</v>
      </c>
      <c r="E45" s="1">
        <v>432872291.60000002</v>
      </c>
      <c r="F45" s="13">
        <f t="shared" si="1"/>
        <v>48.145735715378095</v>
      </c>
      <c r="G45" s="1">
        <v>732091900</v>
      </c>
      <c r="H45" s="1">
        <v>456198192.63</v>
      </c>
      <c r="I45" s="14">
        <f t="shared" si="2"/>
        <v>62.314334119801075</v>
      </c>
      <c r="J45" s="14">
        <f t="shared" si="3"/>
        <v>5.3886334336119717</v>
      </c>
    </row>
    <row r="46" spans="1:10" ht="63.75">
      <c r="A46" s="22">
        <v>42</v>
      </c>
      <c r="B46" s="11" t="s">
        <v>72</v>
      </c>
      <c r="C46" s="16" t="s">
        <v>73</v>
      </c>
      <c r="D46" s="1">
        <v>36002600</v>
      </c>
      <c r="E46" s="1">
        <v>17031899.640000001</v>
      </c>
      <c r="F46" s="13">
        <f t="shared" si="1"/>
        <v>47.307415686644852</v>
      </c>
      <c r="G46" s="1">
        <v>33964500</v>
      </c>
      <c r="H46" s="1">
        <v>17287788.5</v>
      </c>
      <c r="I46" s="14">
        <f t="shared" si="2"/>
        <v>50.899581916412728</v>
      </c>
      <c r="J46" s="14">
        <f t="shared" si="3"/>
        <v>1.5024093930135365</v>
      </c>
    </row>
    <row r="47" spans="1:10">
      <c r="A47" s="23">
        <v>43</v>
      </c>
      <c r="B47" s="11" t="s">
        <v>74</v>
      </c>
      <c r="C47" s="17" t="s">
        <v>128</v>
      </c>
      <c r="D47" s="1">
        <v>258454794.77000001</v>
      </c>
      <c r="E47" s="1">
        <v>104437644.23</v>
      </c>
      <c r="F47" s="13">
        <f t="shared" si="1"/>
        <v>40.408476199073611</v>
      </c>
      <c r="G47" s="1">
        <v>247596607.97999999</v>
      </c>
      <c r="H47" s="1">
        <v>108598701.44</v>
      </c>
      <c r="I47" s="14">
        <f t="shared" si="2"/>
        <v>43.861142656999661</v>
      </c>
      <c r="J47" s="14">
        <f t="shared" si="3"/>
        <v>3.984250354054538</v>
      </c>
    </row>
    <row r="48" spans="1:10" ht="25.5">
      <c r="A48" s="22">
        <v>44</v>
      </c>
      <c r="B48" s="11" t="s">
        <v>75</v>
      </c>
      <c r="C48" s="12" t="s">
        <v>79</v>
      </c>
      <c r="D48" s="1">
        <v>428275839.62</v>
      </c>
      <c r="E48" s="1">
        <v>197188396.24000001</v>
      </c>
      <c r="F48" s="13">
        <f t="shared" si="1"/>
        <v>46.04238156767402</v>
      </c>
      <c r="G48" s="1">
        <v>399158195.44999999</v>
      </c>
      <c r="H48" s="1">
        <v>191485932.36000001</v>
      </c>
      <c r="I48" s="14">
        <f t="shared" si="2"/>
        <v>47.972441639116049</v>
      </c>
      <c r="J48" s="14">
        <f t="shared" si="3"/>
        <v>-2.8918861295770455</v>
      </c>
    </row>
    <row r="49" spans="1:10" s="21" customFormat="1" ht="25.5">
      <c r="A49" s="22">
        <v>45</v>
      </c>
      <c r="B49" s="39" t="s">
        <v>148</v>
      </c>
      <c r="C49" s="35" t="s">
        <v>149</v>
      </c>
      <c r="D49" s="36">
        <f>SUM(D50:D51)</f>
        <v>1007539857.05</v>
      </c>
      <c r="E49" s="36">
        <f t="shared" ref="E49:H49" si="9">SUM(E50:E51)</f>
        <v>503810538.97000003</v>
      </c>
      <c r="F49" s="37">
        <f t="shared" si="1"/>
        <v>50.004030653945442</v>
      </c>
      <c r="G49" s="36">
        <f t="shared" si="9"/>
        <v>1025712445.1099999</v>
      </c>
      <c r="H49" s="36">
        <f t="shared" si="9"/>
        <v>530956322.63</v>
      </c>
      <c r="I49" s="38">
        <f t="shared" si="2"/>
        <v>51.76463687861942</v>
      </c>
      <c r="J49" s="38">
        <f t="shared" si="3"/>
        <v>5.3880936503427108</v>
      </c>
    </row>
    <row r="50" spans="1:10">
      <c r="A50" s="23">
        <v>46</v>
      </c>
      <c r="B50" s="11" t="s">
        <v>80</v>
      </c>
      <c r="C50" s="16" t="s">
        <v>81</v>
      </c>
      <c r="D50" s="1">
        <v>922449837.26999998</v>
      </c>
      <c r="E50" s="1">
        <v>465383030.11000001</v>
      </c>
      <c r="F50" s="13">
        <f t="shared" si="1"/>
        <v>50.450768302730268</v>
      </c>
      <c r="G50" s="1">
        <v>944134257.04999995</v>
      </c>
      <c r="H50" s="1">
        <v>492372313.56</v>
      </c>
      <c r="I50" s="14">
        <f t="shared" si="2"/>
        <v>52.150667119996761</v>
      </c>
      <c r="J50" s="14">
        <f t="shared" si="3"/>
        <v>5.7993699176398081</v>
      </c>
    </row>
    <row r="51" spans="1:10" ht="38.25">
      <c r="A51" s="22">
        <v>47</v>
      </c>
      <c r="B51" s="11" t="s">
        <v>83</v>
      </c>
      <c r="C51" s="16" t="s">
        <v>84</v>
      </c>
      <c r="D51" s="1">
        <v>85090019.780000001</v>
      </c>
      <c r="E51" s="1">
        <v>38427508.859999999</v>
      </c>
      <c r="F51" s="13">
        <f t="shared" si="1"/>
        <v>45.161005908042107</v>
      </c>
      <c r="G51" s="1">
        <v>81578188.060000002</v>
      </c>
      <c r="H51" s="1">
        <v>38584009.07</v>
      </c>
      <c r="I51" s="14">
        <f t="shared" si="2"/>
        <v>47.296967470792339</v>
      </c>
      <c r="J51" s="14">
        <f t="shared" si="3"/>
        <v>0.40726087806046962</v>
      </c>
    </row>
    <row r="52" spans="1:10" s="21" customFormat="1">
      <c r="A52" s="22">
        <v>48</v>
      </c>
      <c r="B52" s="39" t="s">
        <v>150</v>
      </c>
      <c r="C52" s="40" t="s">
        <v>151</v>
      </c>
      <c r="D52" s="36">
        <f>SUM(D53:D60)</f>
        <v>3767013384.6900001</v>
      </c>
      <c r="E52" s="36">
        <f t="shared" ref="E52:H52" si="10">SUM(E53:E60)</f>
        <v>1951451598.53</v>
      </c>
      <c r="F52" s="37">
        <f t="shared" si="1"/>
        <v>51.803681039763319</v>
      </c>
      <c r="G52" s="36">
        <f t="shared" si="10"/>
        <v>2599277976.6499996</v>
      </c>
      <c r="H52" s="36">
        <f t="shared" si="10"/>
        <v>1970883516.4200001</v>
      </c>
      <c r="I52" s="38">
        <f t="shared" si="2"/>
        <v>75.824268667105514</v>
      </c>
      <c r="J52" s="38">
        <f t="shared" si="3"/>
        <v>0.99576735106512615</v>
      </c>
    </row>
    <row r="53" spans="1:10" ht="25.5">
      <c r="A53" s="23">
        <v>49</v>
      </c>
      <c r="B53" s="11" t="s">
        <v>85</v>
      </c>
      <c r="C53" s="16" t="s">
        <v>86</v>
      </c>
      <c r="D53" s="1">
        <v>462655700</v>
      </c>
      <c r="E53" s="1">
        <v>201961242.00999999</v>
      </c>
      <c r="F53" s="13">
        <f t="shared" si="1"/>
        <v>43.652599980936145</v>
      </c>
      <c r="G53" s="1">
        <v>461897600</v>
      </c>
      <c r="H53" s="1">
        <v>223913640.36000001</v>
      </c>
      <c r="I53" s="14">
        <f t="shared" si="2"/>
        <v>48.476900585757541</v>
      </c>
      <c r="J53" s="14">
        <f t="shared" si="3"/>
        <v>10.869609501071025</v>
      </c>
    </row>
    <row r="54" spans="1:10">
      <c r="A54" s="22">
        <v>50</v>
      </c>
      <c r="B54" s="11" t="s">
        <v>87</v>
      </c>
      <c r="C54" s="17" t="s">
        <v>88</v>
      </c>
      <c r="D54" s="1">
        <v>318890871.56</v>
      </c>
      <c r="E54" s="1">
        <v>192571907.75</v>
      </c>
      <c r="F54" s="13">
        <f t="shared" si="1"/>
        <v>60.388027668508279</v>
      </c>
      <c r="G54" s="1">
        <v>325274304.07999998</v>
      </c>
      <c r="H54" s="1">
        <v>214586603.44999999</v>
      </c>
      <c r="I54" s="14">
        <f t="shared" si="2"/>
        <v>65.970966891139128</v>
      </c>
      <c r="J54" s="14">
        <f t="shared" si="3"/>
        <v>11.431935196165696</v>
      </c>
    </row>
    <row r="55" spans="1:10" ht="38.25">
      <c r="A55" s="22">
        <v>51</v>
      </c>
      <c r="B55" s="11" t="s">
        <v>90</v>
      </c>
      <c r="C55" s="12" t="s">
        <v>89</v>
      </c>
      <c r="D55" s="1">
        <v>9355400</v>
      </c>
      <c r="E55" s="1">
        <v>4726200</v>
      </c>
      <c r="F55" s="13">
        <f t="shared" si="1"/>
        <v>50.518417170831817</v>
      </c>
      <c r="G55" s="1">
        <v>9391600</v>
      </c>
      <c r="H55" s="1">
        <v>5200350</v>
      </c>
      <c r="I55" s="14">
        <f t="shared" si="2"/>
        <v>55.372354018484607</v>
      </c>
      <c r="J55" s="14">
        <f t="shared" si="3"/>
        <v>10.032372730735048</v>
      </c>
    </row>
    <row r="56" spans="1:10">
      <c r="A56" s="23">
        <v>52</v>
      </c>
      <c r="B56" s="11" t="s">
        <v>92</v>
      </c>
      <c r="C56" s="17" t="s">
        <v>91</v>
      </c>
      <c r="D56" s="1">
        <v>34544300</v>
      </c>
      <c r="E56" s="1">
        <v>17323416</v>
      </c>
      <c r="F56" s="13">
        <f t="shared" si="1"/>
        <v>50.148406538850111</v>
      </c>
      <c r="G56" s="1">
        <v>32093500</v>
      </c>
      <c r="H56" s="1">
        <v>19043550</v>
      </c>
      <c r="I56" s="14">
        <f t="shared" si="2"/>
        <v>59.337716360010596</v>
      </c>
      <c r="J56" s="14">
        <f t="shared" si="3"/>
        <v>9.9295312194777239</v>
      </c>
    </row>
    <row r="57" spans="1:10" ht="38.25">
      <c r="A57" s="22">
        <v>53</v>
      </c>
      <c r="B57" s="11" t="s">
        <v>94</v>
      </c>
      <c r="C57" s="16" t="s">
        <v>93</v>
      </c>
      <c r="D57" s="1">
        <v>27729800</v>
      </c>
      <c r="E57" s="1">
        <v>13201470</v>
      </c>
      <c r="F57" s="13">
        <f t="shared" si="1"/>
        <v>47.607519708039725</v>
      </c>
      <c r="G57" s="1">
        <v>24961000</v>
      </c>
      <c r="H57" s="1">
        <v>12361521.76</v>
      </c>
      <c r="I57" s="14">
        <f t="shared" si="2"/>
        <v>49.523343455791036</v>
      </c>
      <c r="J57" s="14">
        <f t="shared" si="3"/>
        <v>-6.3625356873136099</v>
      </c>
    </row>
    <row r="58" spans="1:10" ht="51">
      <c r="A58" s="22">
        <v>54</v>
      </c>
      <c r="B58" s="11" t="s">
        <v>96</v>
      </c>
      <c r="C58" s="12" t="s">
        <v>95</v>
      </c>
      <c r="D58" s="1">
        <v>69052400</v>
      </c>
      <c r="E58" s="1">
        <v>41191869.920000002</v>
      </c>
      <c r="F58" s="13">
        <f t="shared" si="1"/>
        <v>59.653060458434467</v>
      </c>
      <c r="G58" s="1">
        <v>59466100</v>
      </c>
      <c r="H58" s="1">
        <v>35045698.960000001</v>
      </c>
      <c r="I58" s="14">
        <f t="shared" si="2"/>
        <v>58.933911859025571</v>
      </c>
      <c r="J58" s="14">
        <f t="shared" si="3"/>
        <v>-14.9208350384109</v>
      </c>
    </row>
    <row r="59" spans="1:10" ht="38.25">
      <c r="A59" s="23">
        <v>55</v>
      </c>
      <c r="B59" s="11" t="s">
        <v>98</v>
      </c>
      <c r="C59" s="12" t="s">
        <v>97</v>
      </c>
      <c r="D59" s="1">
        <v>896400</v>
      </c>
      <c r="E59" s="1">
        <v>419380</v>
      </c>
      <c r="F59" s="13">
        <f t="shared" si="1"/>
        <v>46.784917447568048</v>
      </c>
      <c r="G59" s="1">
        <v>806900</v>
      </c>
      <c r="H59" s="1">
        <v>410000</v>
      </c>
      <c r="I59" s="14">
        <f t="shared" si="2"/>
        <v>50.811748667740744</v>
      </c>
      <c r="J59" s="14">
        <f t="shared" si="3"/>
        <v>-2.2366350326672659</v>
      </c>
    </row>
    <row r="60" spans="1:10" ht="38.25">
      <c r="A60" s="22">
        <v>56</v>
      </c>
      <c r="B60" s="11" t="s">
        <v>99</v>
      </c>
      <c r="C60" s="16" t="s">
        <v>100</v>
      </c>
      <c r="D60" s="1">
        <v>2843888513.1300001</v>
      </c>
      <c r="E60" s="1">
        <v>1480056112.8499999</v>
      </c>
      <c r="F60" s="13">
        <f t="shared" si="1"/>
        <v>52.04339431791022</v>
      </c>
      <c r="G60" s="1">
        <v>1685386972.5699999</v>
      </c>
      <c r="H60" s="1">
        <v>1460322151.8900001</v>
      </c>
      <c r="I60" s="14">
        <f t="shared" si="2"/>
        <v>86.646104168183726</v>
      </c>
      <c r="J60" s="14">
        <f t="shared" si="3"/>
        <v>-1.3333251887322035</v>
      </c>
    </row>
    <row r="61" spans="1:10" s="21" customFormat="1">
      <c r="A61" s="22">
        <v>57</v>
      </c>
      <c r="B61" s="39" t="s">
        <v>152</v>
      </c>
      <c r="C61" s="40" t="s">
        <v>153</v>
      </c>
      <c r="D61" s="36">
        <f>SUM(D62:D66)</f>
        <v>4082460468.4499998</v>
      </c>
      <c r="E61" s="36">
        <f t="shared" ref="E61:H61" si="11">SUM(E62:E66)</f>
        <v>2248692139.8499999</v>
      </c>
      <c r="F61" s="37">
        <f t="shared" si="1"/>
        <v>55.081786026547064</v>
      </c>
      <c r="G61" s="36">
        <f t="shared" si="11"/>
        <v>3928566831.2599998</v>
      </c>
      <c r="H61" s="36">
        <f t="shared" si="11"/>
        <v>2501960876.6300001</v>
      </c>
      <c r="I61" s="38">
        <f t="shared" si="2"/>
        <v>63.686351387015918</v>
      </c>
      <c r="J61" s="38">
        <f t="shared" si="3"/>
        <v>11.262935120896316</v>
      </c>
    </row>
    <row r="62" spans="1:10">
      <c r="A62" s="23">
        <v>58</v>
      </c>
      <c r="B62" s="11" t="s">
        <v>57</v>
      </c>
      <c r="C62" s="16" t="s">
        <v>101</v>
      </c>
      <c r="D62" s="1">
        <v>71937433.140000001</v>
      </c>
      <c r="E62" s="1">
        <v>38262713.68</v>
      </c>
      <c r="F62" s="13">
        <f t="shared" si="1"/>
        <v>53.188878181871701</v>
      </c>
      <c r="G62" s="1">
        <v>71541377.890000001</v>
      </c>
      <c r="H62" s="1">
        <v>44162437.340000004</v>
      </c>
      <c r="I62" s="14">
        <f t="shared" si="2"/>
        <v>61.729922797828863</v>
      </c>
      <c r="J62" s="14">
        <f t="shared" si="3"/>
        <v>15.418989121735521</v>
      </c>
    </row>
    <row r="63" spans="1:10" ht="25.5">
      <c r="A63" s="22">
        <v>59</v>
      </c>
      <c r="B63" s="11" t="s">
        <v>58</v>
      </c>
      <c r="C63" s="16" t="s">
        <v>102</v>
      </c>
      <c r="D63" s="1">
        <v>884704800</v>
      </c>
      <c r="E63" s="1">
        <v>435591138.60000002</v>
      </c>
      <c r="F63" s="13">
        <f t="shared" si="1"/>
        <v>49.235760741888143</v>
      </c>
      <c r="G63" s="1">
        <v>810712400</v>
      </c>
      <c r="H63" s="1">
        <v>449172223.13</v>
      </c>
      <c r="I63" s="14">
        <f t="shared" si="2"/>
        <v>55.404632164254551</v>
      </c>
      <c r="J63" s="14">
        <f t="shared" si="3"/>
        <v>3.1178514268334112</v>
      </c>
    </row>
    <row r="64" spans="1:10" ht="25.5">
      <c r="A64" s="22">
        <v>60</v>
      </c>
      <c r="B64" s="11" t="s">
        <v>59</v>
      </c>
      <c r="C64" s="16" t="s">
        <v>103</v>
      </c>
      <c r="D64" s="1">
        <v>2341192950.73</v>
      </c>
      <c r="E64" s="1">
        <v>1389377971.48</v>
      </c>
      <c r="F64" s="13">
        <f t="shared" si="1"/>
        <v>59.344872495314085</v>
      </c>
      <c r="G64" s="1">
        <v>2274479940</v>
      </c>
      <c r="H64" s="1">
        <v>1504575910.6199999</v>
      </c>
      <c r="I64" s="14">
        <f t="shared" si="2"/>
        <v>66.150326681711675</v>
      </c>
      <c r="J64" s="14">
        <f t="shared" si="3"/>
        <v>8.2913319128910672</v>
      </c>
    </row>
    <row r="65" spans="1:10">
      <c r="A65" s="23">
        <v>61</v>
      </c>
      <c r="B65" s="11" t="s">
        <v>60</v>
      </c>
      <c r="C65" s="16" t="s">
        <v>104</v>
      </c>
      <c r="D65" s="1">
        <v>660326700</v>
      </c>
      <c r="E65" s="1">
        <v>327950018.62</v>
      </c>
      <c r="F65" s="13">
        <f t="shared" si="1"/>
        <v>49.664812678330286</v>
      </c>
      <c r="G65" s="1">
        <v>622002535</v>
      </c>
      <c r="H65" s="1">
        <v>418816944.52999997</v>
      </c>
      <c r="I65" s="14">
        <f t="shared" si="2"/>
        <v>67.333639489105934</v>
      </c>
      <c r="J65" s="14">
        <f t="shared" si="3"/>
        <v>27.707553209590955</v>
      </c>
    </row>
    <row r="66" spans="1:10" ht="38.25">
      <c r="A66" s="22">
        <v>62</v>
      </c>
      <c r="B66" s="11" t="s">
        <v>61</v>
      </c>
      <c r="C66" s="16" t="s">
        <v>105</v>
      </c>
      <c r="D66" s="1">
        <v>124298584.58</v>
      </c>
      <c r="E66" s="1">
        <v>57510297.469999999</v>
      </c>
      <c r="F66" s="13">
        <f t="shared" si="1"/>
        <v>46.267861910354831</v>
      </c>
      <c r="G66" s="1">
        <v>149830578.37</v>
      </c>
      <c r="H66" s="1">
        <v>85233361.010000005</v>
      </c>
      <c r="I66" s="14">
        <f t="shared" si="2"/>
        <v>56.886492688775434</v>
      </c>
      <c r="J66" s="14">
        <f t="shared" si="3"/>
        <v>48.205390616283324</v>
      </c>
    </row>
    <row r="67" spans="1:10" s="21" customFormat="1" ht="25.5">
      <c r="A67" s="22">
        <v>63</v>
      </c>
      <c r="B67" s="39" t="s">
        <v>154</v>
      </c>
      <c r="C67" s="40" t="s">
        <v>155</v>
      </c>
      <c r="D67" s="36">
        <f>SUM(D68:D71)</f>
        <v>264697009.96000001</v>
      </c>
      <c r="E67" s="36">
        <f t="shared" ref="E67:H67" si="12">SUM(E68:E71)</f>
        <v>95162060.900000006</v>
      </c>
      <c r="F67" s="37">
        <f t="shared" si="1"/>
        <v>35.951316909239182</v>
      </c>
      <c r="G67" s="36">
        <f t="shared" si="12"/>
        <v>283016942.18000001</v>
      </c>
      <c r="H67" s="36">
        <f t="shared" si="12"/>
        <v>96977056.510000005</v>
      </c>
      <c r="I67" s="38">
        <f t="shared" si="2"/>
        <v>34.265459785909982</v>
      </c>
      <c r="J67" s="38">
        <f t="shared" si="3"/>
        <v>1.9072680780918319</v>
      </c>
    </row>
    <row r="68" spans="1:10">
      <c r="A68" s="23">
        <v>64</v>
      </c>
      <c r="B68" s="11" t="s">
        <v>66</v>
      </c>
      <c r="C68" s="17" t="s">
        <v>106</v>
      </c>
      <c r="D68" s="1">
        <v>138171988.55000001</v>
      </c>
      <c r="E68" s="1">
        <v>48008662.369999997</v>
      </c>
      <c r="F68" s="13">
        <f t="shared" si="1"/>
        <v>34.745582569818197</v>
      </c>
      <c r="G68" s="1">
        <v>107839587.02</v>
      </c>
      <c r="H68" s="1">
        <v>58301804.890000001</v>
      </c>
      <c r="I68" s="14">
        <f t="shared" si="2"/>
        <v>54.063453413621957</v>
      </c>
      <c r="J68" s="14">
        <f t="shared" si="3"/>
        <v>21.440177692665841</v>
      </c>
    </row>
    <row r="69" spans="1:10">
      <c r="A69" s="22">
        <v>65</v>
      </c>
      <c r="B69" s="11" t="s">
        <v>67</v>
      </c>
      <c r="C69" s="16" t="s">
        <v>107</v>
      </c>
      <c r="D69" s="1">
        <v>70275961.75</v>
      </c>
      <c r="E69" s="1">
        <v>14560280.449999999</v>
      </c>
      <c r="F69" s="13">
        <f t="shared" si="1"/>
        <v>20.71872100704477</v>
      </c>
      <c r="G69" s="1">
        <v>132738405.16</v>
      </c>
      <c r="H69" s="1">
        <v>19812906.370000001</v>
      </c>
      <c r="I69" s="14">
        <f t="shared" si="2"/>
        <v>14.926280262383711</v>
      </c>
      <c r="J69" s="14">
        <f t="shared" si="3"/>
        <v>36.075032606944063</v>
      </c>
    </row>
    <row r="70" spans="1:10" ht="25.5">
      <c r="A70" s="22">
        <v>66</v>
      </c>
      <c r="B70" s="11" t="s">
        <v>68</v>
      </c>
      <c r="C70" s="16" t="s">
        <v>108</v>
      </c>
      <c r="D70" s="1">
        <v>47849700</v>
      </c>
      <c r="E70" s="1">
        <v>28932826.210000001</v>
      </c>
      <c r="F70" s="13">
        <f t="shared" si="1"/>
        <v>60.466055607454173</v>
      </c>
      <c r="G70" s="1">
        <v>33778700</v>
      </c>
      <c r="H70" s="1">
        <v>14234418.4</v>
      </c>
      <c r="I70" s="14">
        <f t="shared" si="2"/>
        <v>42.140219724264114</v>
      </c>
      <c r="J70" s="14">
        <f t="shared" si="3"/>
        <v>-50.801839071358387</v>
      </c>
    </row>
    <row r="71" spans="1:10" ht="38.25">
      <c r="A71" s="23">
        <v>67</v>
      </c>
      <c r="B71" s="11" t="s">
        <v>69</v>
      </c>
      <c r="C71" s="12" t="s">
        <v>109</v>
      </c>
      <c r="D71" s="1">
        <v>8399359.6600000001</v>
      </c>
      <c r="E71" s="1">
        <v>3660291.87</v>
      </c>
      <c r="F71" s="13">
        <f t="shared" si="1"/>
        <v>43.578225223897604</v>
      </c>
      <c r="G71" s="1">
        <v>8660250</v>
      </c>
      <c r="H71" s="1">
        <v>4627926.8499999996</v>
      </c>
      <c r="I71" s="14">
        <f t="shared" si="2"/>
        <v>53.438721168557493</v>
      </c>
      <c r="J71" s="14">
        <f t="shared" si="3"/>
        <v>26.43600604451251</v>
      </c>
    </row>
    <row r="72" spans="1:10" s="21" customFormat="1" ht="25.5">
      <c r="A72" s="22">
        <v>68</v>
      </c>
      <c r="B72" s="39" t="s">
        <v>156</v>
      </c>
      <c r="C72" s="35" t="s">
        <v>157</v>
      </c>
      <c r="D72" s="36">
        <f>SUM(D73:D75)</f>
        <v>163074800</v>
      </c>
      <c r="E72" s="36">
        <f t="shared" ref="E72:H72" si="13">SUM(E73:E75)</f>
        <v>72513420.400000006</v>
      </c>
      <c r="F72" s="37">
        <f t="shared" si="1"/>
        <v>44.466355561987505</v>
      </c>
      <c r="G72" s="36">
        <f t="shared" si="13"/>
        <v>159545400</v>
      </c>
      <c r="H72" s="36">
        <f t="shared" si="13"/>
        <v>85567198.090000004</v>
      </c>
      <c r="I72" s="38">
        <f t="shared" si="2"/>
        <v>53.631880386397853</v>
      </c>
      <c r="J72" s="38">
        <f t="shared" si="3"/>
        <v>18.00187829782746</v>
      </c>
    </row>
    <row r="73" spans="1:10" ht="25.5">
      <c r="A73" s="22">
        <v>69</v>
      </c>
      <c r="B73" s="11" t="s">
        <v>76</v>
      </c>
      <c r="C73" s="12" t="s">
        <v>110</v>
      </c>
      <c r="D73" s="1">
        <v>79055700</v>
      </c>
      <c r="E73" s="1">
        <v>35154600</v>
      </c>
      <c r="F73" s="13">
        <f t="shared" si="1"/>
        <v>44.468140817170678</v>
      </c>
      <c r="G73" s="1">
        <v>76380800</v>
      </c>
      <c r="H73" s="1">
        <v>42859671.890000001</v>
      </c>
      <c r="I73" s="14">
        <f t="shared" si="2"/>
        <v>56.113148710147051</v>
      </c>
      <c r="J73" s="14">
        <f t="shared" si="3"/>
        <v>21.917677601224312</v>
      </c>
    </row>
    <row r="74" spans="1:10" ht="25.5">
      <c r="A74" s="23">
        <v>70</v>
      </c>
      <c r="B74" s="11" t="s">
        <v>77</v>
      </c>
      <c r="C74" s="12" t="s">
        <v>111</v>
      </c>
      <c r="D74" s="1">
        <v>66735300</v>
      </c>
      <c r="E74" s="1">
        <v>30863691</v>
      </c>
      <c r="F74" s="13">
        <f t="shared" si="1"/>
        <v>46.247924261972301</v>
      </c>
      <c r="G74" s="1">
        <v>66114500</v>
      </c>
      <c r="H74" s="1">
        <v>34437949.770000003</v>
      </c>
      <c r="I74" s="14">
        <f t="shared" si="2"/>
        <v>52.088346383924865</v>
      </c>
      <c r="J74" s="14">
        <f t="shared" si="3"/>
        <v>11.580788474068143</v>
      </c>
    </row>
    <row r="75" spans="1:10" ht="38.25">
      <c r="A75" s="22">
        <v>71</v>
      </c>
      <c r="B75" s="11" t="s">
        <v>78</v>
      </c>
      <c r="C75" s="12" t="s">
        <v>112</v>
      </c>
      <c r="D75" s="1">
        <v>17283800</v>
      </c>
      <c r="E75" s="1">
        <v>6495129.4000000004</v>
      </c>
      <c r="F75" s="13">
        <f t="shared" si="1"/>
        <v>37.579290433816645</v>
      </c>
      <c r="G75" s="1">
        <v>17050100</v>
      </c>
      <c r="H75" s="1">
        <v>8269576.4299999997</v>
      </c>
      <c r="I75" s="14">
        <f t="shared" si="2"/>
        <v>48.501630078415957</v>
      </c>
      <c r="J75" s="14">
        <f t="shared" si="3"/>
        <v>27.319656325861644</v>
      </c>
    </row>
    <row r="76" spans="1:10" s="21" customFormat="1" ht="38.25">
      <c r="A76" s="22">
        <v>72</v>
      </c>
      <c r="B76" s="39" t="s">
        <v>158</v>
      </c>
      <c r="C76" s="35" t="s">
        <v>159</v>
      </c>
      <c r="D76" s="36">
        <f>SUM(D77)</f>
        <v>640648067.55999994</v>
      </c>
      <c r="E76" s="36">
        <f t="shared" ref="E76:H76" si="14">SUM(E77)</f>
        <v>547206443.37</v>
      </c>
      <c r="F76" s="37">
        <f t="shared" si="1"/>
        <v>85.414515562985187</v>
      </c>
      <c r="G76" s="36">
        <f t="shared" si="14"/>
        <v>883144958.11000001</v>
      </c>
      <c r="H76" s="36">
        <f t="shared" si="14"/>
        <v>728483303.79999995</v>
      </c>
      <c r="I76" s="38">
        <f t="shared" si="2"/>
        <v>82.487398825104748</v>
      </c>
      <c r="J76" s="38">
        <f t="shared" si="3"/>
        <v>33.127691134921008</v>
      </c>
    </row>
    <row r="77" spans="1:10" ht="51">
      <c r="A77" s="23">
        <v>73</v>
      </c>
      <c r="B77" s="11" t="s">
        <v>82</v>
      </c>
      <c r="C77" s="12" t="s">
        <v>113</v>
      </c>
      <c r="D77" s="1">
        <v>640648067.55999994</v>
      </c>
      <c r="E77" s="1">
        <v>547206443.37</v>
      </c>
      <c r="F77" s="13">
        <f t="shared" si="1"/>
        <v>85.414515562985187</v>
      </c>
      <c r="G77" s="1">
        <v>883144958.11000001</v>
      </c>
      <c r="H77" s="1">
        <v>728483303.79999995</v>
      </c>
      <c r="I77" s="14">
        <f t="shared" si="2"/>
        <v>82.487398825104748</v>
      </c>
      <c r="J77" s="14">
        <f t="shared" si="3"/>
        <v>33.127691134921008</v>
      </c>
    </row>
    <row r="78" spans="1:10">
      <c r="A78" s="18"/>
      <c r="B78" s="19"/>
      <c r="C78" s="12" t="s">
        <v>129</v>
      </c>
      <c r="D78" s="20">
        <f>D5+D14+D17+D23+D33+D38+D42+D49+D52+D61+D67+D72+D76</f>
        <v>28847975719.709999</v>
      </c>
      <c r="E78" s="20">
        <f>E5+E14+E17+E23+E33+E38+E42+E49+E52+E61+E67+E72+E76</f>
        <v>13765748899.830002</v>
      </c>
      <c r="F78" s="13">
        <f t="shared" si="1"/>
        <v>47.718249050052883</v>
      </c>
      <c r="G78" s="20">
        <f t="shared" ref="G78:H78" si="15">G5+G14+G17+G23+G33+G38+G42+G49+G52+G61+G67+G72+G76</f>
        <v>26594802952.609997</v>
      </c>
      <c r="H78" s="20">
        <f t="shared" si="15"/>
        <v>14574648119.499998</v>
      </c>
      <c r="I78" s="14">
        <f t="shared" si="2"/>
        <v>54.802617434206823</v>
      </c>
      <c r="J78" s="14">
        <f t="shared" si="3"/>
        <v>5.8761729968791201</v>
      </c>
    </row>
  </sheetData>
  <mergeCells count="7">
    <mergeCell ref="A1:J1"/>
    <mergeCell ref="J3:J4"/>
    <mergeCell ref="A3:A4"/>
    <mergeCell ref="B3:B4"/>
    <mergeCell ref="C3:C4"/>
    <mergeCell ref="D3:F3"/>
    <mergeCell ref="G3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Универсальный 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dcterms:created xsi:type="dcterms:W3CDTF">2016-09-21T13:11:56Z</dcterms:created>
  <dcterms:modified xsi:type="dcterms:W3CDTF">2016-09-28T14:15:14Z</dcterms:modified>
</cp:coreProperties>
</file>